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iyabackup\v6.1.3\"/>
    </mc:Choice>
  </mc:AlternateContent>
  <bookViews>
    <workbookView xWindow="360" yWindow="60" windowWidth="15480" windowHeight="7935"/>
  </bookViews>
  <sheets>
    <sheet name="eG Manager &amp; Database Sizing" sheetId="2" r:id="rId1"/>
  </sheets>
  <calcPr calcId="171027"/>
</workbook>
</file>

<file path=xl/calcChain.xml><?xml version="1.0" encoding="utf-8"?>
<calcChain xmlns="http://schemas.openxmlformats.org/spreadsheetml/2006/main">
  <c r="C23" i="2" l="1"/>
  <c r="D12" i="2" l="1"/>
  <c r="C20" i="2" l="1"/>
  <c r="C22" i="2" l="1"/>
  <c r="C21" i="2" l="1"/>
  <c r="C39" i="2"/>
  <c r="C26" i="2"/>
  <c r="C27" i="2" s="1"/>
  <c r="C28" i="2" s="1"/>
  <c r="C29" i="2" s="1"/>
  <c r="C38" i="2"/>
  <c r="B12" i="2"/>
  <c r="C30" i="2" l="1"/>
</calcChain>
</file>

<file path=xl/sharedStrings.xml><?xml version="1.0" encoding="utf-8"?>
<sst xmlns="http://schemas.openxmlformats.org/spreadsheetml/2006/main" count="46" uniqueCount="35">
  <si>
    <t xml:space="preserve">Total Monitoring Units Required for </t>
  </si>
  <si>
    <t>Components will be</t>
  </si>
  <si>
    <t>CPU</t>
  </si>
  <si>
    <t>Memory</t>
  </si>
  <si>
    <t>Resource</t>
  </si>
  <si>
    <t>Disk Space</t>
  </si>
  <si>
    <t xml:space="preserve">    Measurement Data</t>
  </si>
  <si>
    <t xml:space="preserve">    Hourly Trend Data</t>
  </si>
  <si>
    <t xml:space="preserve">    Daily Trend Data</t>
  </si>
  <si>
    <t xml:space="preserve">    Monthly Data</t>
  </si>
  <si>
    <t>Requirement</t>
  </si>
  <si>
    <t>Calculating the Number of Monitoring Units</t>
  </si>
  <si>
    <t xml:space="preserve">Memory </t>
  </si>
  <si>
    <t>Unit</t>
  </si>
  <si>
    <t>GB</t>
  </si>
  <si>
    <t>Retention Period (Days)</t>
  </si>
  <si>
    <t>Disk Space For</t>
  </si>
  <si>
    <t>Calculating the eG Database Size</t>
  </si>
  <si>
    <t>Calculating the eG Manager Size</t>
  </si>
  <si>
    <t>GHz</t>
  </si>
  <si>
    <t>Total Disk Space</t>
  </si>
  <si>
    <t>GB (at least)</t>
  </si>
  <si>
    <t>Count</t>
  </si>
  <si>
    <t>Monitors Required</t>
  </si>
  <si>
    <t>Number of Virtual Machines/Virtual Desktops in the infrastructure to be monitored (Required only if Virtualization monitoring is chosen)</t>
  </si>
  <si>
    <t>Application Virtualization such as Citrix XenApp, Microsoft Terminal Services, etc.</t>
  </si>
  <si>
    <t>Application Monitoring (Database / Application Server / Web Server etc.), Storage Monitoring</t>
  </si>
  <si>
    <t>eG Database Byte Size</t>
  </si>
  <si>
    <t>Enter 1 - for single byte, 2 for double byte</t>
  </si>
  <si>
    <t>Database Connections</t>
  </si>
  <si>
    <t>Connections</t>
  </si>
  <si>
    <t>Virtualization Monitoring (ESX / VDI / XenServer / LDoms / Lpar / Hyper-V), VMware vCenter, HMC server, and Connection brokers (eg., Xen DDC, VMware View, etc.)</t>
  </si>
  <si>
    <t>Network monitoring</t>
  </si>
  <si>
    <t>OS Monitoring  (Windows / Linux / HPUX / AIX  / Solaris servers / MS Print servers / MS File servers etc.)</t>
  </si>
  <si>
    <t>Database IOPS (Avg)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</si>
</sst>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right"/>
    </xf>
    <xf numFmtId="0" fontId="0" fillId="0" borderId="4" xfId="0" applyBorder="1"/>
    <xf numFmtId="0" fontId="0" fillId="0" borderId="6" xfId="0" applyBorder="1"/>
    <xf numFmtId="0" fontId="0" fillId="0" borderId="0" xfId="0" applyBorder="1"/>
    <xf numFmtId="0" fontId="0" fillId="0" borderId="21" xfId="0" applyBorder="1"/>
    <xf numFmtId="0" fontId="0" fillId="0" borderId="22" xfId="0" applyBorder="1"/>
    <xf numFmtId="0" fontId="2" fillId="0" borderId="5" xfId="0" applyFont="1" applyBorder="1" applyAlignment="1">
      <alignment horizontal="right"/>
    </xf>
    <xf numFmtId="0" fontId="1" fillId="0" borderId="5" xfId="0" applyFont="1" applyBorder="1"/>
    <xf numFmtId="0" fontId="2" fillId="0" borderId="4" xfId="0" applyFont="1" applyBorder="1" applyAlignment="1">
      <alignment horizontal="center"/>
    </xf>
    <xf numFmtId="0" fontId="1" fillId="0" borderId="4" xfId="0" applyFont="1" applyBorder="1"/>
    <xf numFmtId="0" fontId="1" fillId="0" borderId="6" xfId="0" applyFont="1" applyBorder="1"/>
    <xf numFmtId="0" fontId="1" fillId="0" borderId="7" xfId="0" applyFont="1" applyBorder="1"/>
    <xf numFmtId="0" fontId="0" fillId="0" borderId="8" xfId="0" applyBorder="1"/>
    <xf numFmtId="0" fontId="1" fillId="0" borderId="8" xfId="0" applyFont="1" applyBorder="1"/>
    <xf numFmtId="0" fontId="2" fillId="0" borderId="23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1" fillId="0" borderId="10" xfId="0" applyFont="1" applyBorder="1"/>
    <xf numFmtId="0" fontId="0" fillId="0" borderId="11" xfId="0" applyBorder="1" applyAlignment="1">
      <alignment horizontal="right"/>
    </xf>
    <xf numFmtId="0" fontId="1" fillId="0" borderId="11" xfId="0" applyFont="1" applyBorder="1"/>
    <xf numFmtId="0" fontId="1" fillId="0" borderId="1" xfId="0" applyFont="1" applyBorder="1"/>
    <xf numFmtId="0" fontId="0" fillId="0" borderId="2" xfId="0" applyBorder="1"/>
    <xf numFmtId="0" fontId="1" fillId="0" borderId="0" xfId="0" applyFont="1" applyBorder="1"/>
    <xf numFmtId="0" fontId="0" fillId="0" borderId="5" xfId="0" applyBorder="1" applyAlignment="1">
      <alignment horizontal="center"/>
    </xf>
    <xf numFmtId="0" fontId="0" fillId="0" borderId="24" xfId="0" applyBorder="1"/>
    <xf numFmtId="0" fontId="0" fillId="0" borderId="25" xfId="0" applyBorder="1"/>
    <xf numFmtId="0" fontId="1" fillId="0" borderId="18" xfId="0" applyFont="1" applyBorder="1"/>
    <xf numFmtId="0" fontId="1" fillId="0" borderId="19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1" xfId="0" applyFont="1" applyBorder="1" applyAlignment="1">
      <alignment horizontal="center"/>
    </xf>
    <xf numFmtId="0" fontId="1" fillId="0" borderId="23" xfId="0" applyFont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" xfId="0" applyFont="1" applyBorder="1" applyAlignment="1">
      <alignment wrapText="1"/>
    </xf>
    <xf numFmtId="2" fontId="1" fillId="0" borderId="8" xfId="0" applyNumberFormat="1" applyFont="1" applyBorder="1"/>
    <xf numFmtId="2" fontId="0" fillId="0" borderId="5" xfId="0" applyNumberFormat="1" applyBorder="1"/>
    <xf numFmtId="2" fontId="1" fillId="0" borderId="5" xfId="0" applyNumberFormat="1" applyFont="1" applyBorder="1"/>
    <xf numFmtId="0" fontId="0" fillId="0" borderId="0" xfId="0" applyAlignment="1">
      <alignment wrapText="1"/>
    </xf>
    <xf numFmtId="0" fontId="1" fillId="0" borderId="0" xfId="0" applyFont="1"/>
    <xf numFmtId="0" fontId="1" fillId="0" borderId="29" xfId="0" applyFont="1" applyBorder="1"/>
    <xf numFmtId="0" fontId="1" fillId="0" borderId="31" xfId="0" applyFont="1" applyBorder="1" applyAlignment="1">
      <alignment horizontal="center"/>
    </xf>
    <xf numFmtId="0" fontId="0" fillId="0" borderId="24" xfId="0" applyBorder="1" applyAlignment="1">
      <alignment horizontal="right"/>
    </xf>
    <xf numFmtId="2" fontId="1" fillId="0" borderId="30" xfId="0" applyNumberFormat="1" applyFont="1" applyBorder="1"/>
    <xf numFmtId="1" fontId="1" fillId="0" borderId="30" xfId="0" applyNumberFormat="1" applyFont="1" applyBorder="1"/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26" xfId="0" applyBorder="1" applyAlignment="1">
      <alignment horizontal="left" wrapText="1"/>
    </xf>
    <xf numFmtId="0" fontId="0" fillId="0" borderId="27" xfId="0" applyBorder="1" applyAlignment="1">
      <alignment horizontal="left" wrapText="1"/>
    </xf>
    <xf numFmtId="0" fontId="0" fillId="0" borderId="28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workbookViewId="0">
      <selection activeCell="E5" sqref="E5:E10"/>
    </sheetView>
  </sheetViews>
  <sheetFormatPr defaultRowHeight="15" x14ac:dyDescent="0.25"/>
  <cols>
    <col min="1" max="1" width="34" customWidth="1"/>
    <col min="2" max="2" width="18" customWidth="1"/>
    <col min="3" max="3" width="21.5703125" customWidth="1"/>
    <col min="4" max="4" width="20.28515625" customWidth="1"/>
  </cols>
  <sheetData>
    <row r="1" spans="1:4" ht="15.75" thickBot="1" x14ac:dyDescent="0.3"/>
    <row r="2" spans="1:4" ht="15" customHeight="1" x14ac:dyDescent="0.25">
      <c r="A2" s="53" t="s">
        <v>11</v>
      </c>
      <c r="B2" s="54"/>
      <c r="C2" s="54"/>
      <c r="D2" s="55"/>
    </row>
    <row r="3" spans="1:4" ht="15.75" customHeight="1" thickBot="1" x14ac:dyDescent="0.3">
      <c r="A3" s="56"/>
      <c r="B3" s="57"/>
      <c r="C3" s="57"/>
      <c r="D3" s="58"/>
    </row>
    <row r="4" spans="1:4" s="2" customFormat="1" x14ac:dyDescent="0.25">
      <c r="A4" s="61" t="s">
        <v>23</v>
      </c>
      <c r="B4" s="62"/>
      <c r="C4" s="62"/>
      <c r="D4" s="14" t="s">
        <v>22</v>
      </c>
    </row>
    <row r="5" spans="1:4" ht="45.75" customHeight="1" x14ac:dyDescent="0.25">
      <c r="A5" s="63" t="s">
        <v>31</v>
      </c>
      <c r="B5" s="64"/>
      <c r="C5" s="65"/>
      <c r="D5" s="6">
        <v>10</v>
      </c>
    </row>
    <row r="6" spans="1:4" ht="39" customHeight="1" x14ac:dyDescent="0.25">
      <c r="A6" s="66" t="s">
        <v>24</v>
      </c>
      <c r="B6" s="67"/>
      <c r="C6" s="67"/>
      <c r="D6" s="6">
        <v>20</v>
      </c>
    </row>
    <row r="7" spans="1:4" ht="39" customHeight="1" x14ac:dyDescent="0.25">
      <c r="A7" s="59" t="s">
        <v>25</v>
      </c>
      <c r="B7" s="60"/>
      <c r="C7" s="60"/>
      <c r="D7" s="6">
        <v>30</v>
      </c>
    </row>
    <row r="8" spans="1:4" ht="29.25" customHeight="1" x14ac:dyDescent="0.25">
      <c r="A8" s="63" t="s">
        <v>26</v>
      </c>
      <c r="B8" s="64"/>
      <c r="C8" s="65"/>
      <c r="D8" s="6">
        <v>40</v>
      </c>
    </row>
    <row r="9" spans="1:4" ht="29.25" customHeight="1" x14ac:dyDescent="0.25">
      <c r="A9" s="63" t="s">
        <v>33</v>
      </c>
      <c r="B9" s="64"/>
      <c r="C9" s="65"/>
      <c r="D9" s="6">
        <v>50</v>
      </c>
    </row>
    <row r="10" spans="1:4" ht="26.25" customHeight="1" x14ac:dyDescent="0.25">
      <c r="A10" s="66" t="s">
        <v>32</v>
      </c>
      <c r="B10" s="67"/>
      <c r="C10" s="67"/>
      <c r="D10" s="6">
        <v>60</v>
      </c>
    </row>
    <row r="11" spans="1:4" s="7" customFormat="1" ht="15.75" thickBot="1" x14ac:dyDescent="0.3">
      <c r="A11" s="8"/>
      <c r="B11" s="9"/>
      <c r="C11" s="9"/>
      <c r="D11" s="9"/>
    </row>
    <row r="12" spans="1:4" s="2" customFormat="1" ht="15.75" thickBot="1" x14ac:dyDescent="0.3">
      <c r="A12" s="29" t="s">
        <v>0</v>
      </c>
      <c r="B12" s="30">
        <f>(D5+D8+D10)</f>
        <v>110</v>
      </c>
      <c r="C12" s="31" t="s">
        <v>1</v>
      </c>
      <c r="D12" s="32">
        <f>((D5*2)+(D6*0.25)+(D7*2)+(D8*1)+(D9*0.25)+(D10*0.2))</f>
        <v>149.5</v>
      </c>
    </row>
    <row r="14" spans="1:4" ht="45" x14ac:dyDescent="0.25">
      <c r="A14" s="47" t="s">
        <v>27</v>
      </c>
      <c r="C14" s="47">
        <v>1</v>
      </c>
      <c r="D14" s="46" t="s">
        <v>28</v>
      </c>
    </row>
    <row r="15" spans="1:4" ht="15.75" thickBot="1" x14ac:dyDescent="0.3">
      <c r="C15" s="47"/>
    </row>
    <row r="16" spans="1:4" ht="15" customHeight="1" x14ac:dyDescent="0.25">
      <c r="A16" s="53" t="s">
        <v>17</v>
      </c>
      <c r="B16" s="54"/>
      <c r="C16" s="54"/>
      <c r="D16" s="55"/>
    </row>
    <row r="17" spans="1:4" ht="15.75" customHeight="1" thickBot="1" x14ac:dyDescent="0.3">
      <c r="A17" s="56"/>
      <c r="B17" s="57"/>
      <c r="C17" s="57"/>
      <c r="D17" s="58"/>
    </row>
    <row r="18" spans="1:4" s="1" customFormat="1" x14ac:dyDescent="0.25">
      <c r="A18" s="33" t="s">
        <v>4</v>
      </c>
      <c r="B18" s="34"/>
      <c r="C18" s="35" t="s">
        <v>10</v>
      </c>
      <c r="D18" s="36" t="s">
        <v>13</v>
      </c>
    </row>
    <row r="19" spans="1:4" s="3" customFormat="1" x14ac:dyDescent="0.25">
      <c r="A19" s="12"/>
      <c r="B19" s="19"/>
      <c r="C19" s="10"/>
      <c r="D19" s="4"/>
    </row>
    <row r="20" spans="1:4" s="3" customFormat="1" x14ac:dyDescent="0.25">
      <c r="A20" s="13" t="s">
        <v>2</v>
      </c>
      <c r="B20" s="19"/>
      <c r="C20" s="11">
        <f>(D12*0.01)+3</f>
        <v>4.4950000000000001</v>
      </c>
      <c r="D20" s="37" t="s">
        <v>19</v>
      </c>
    </row>
    <row r="21" spans="1:4" x14ac:dyDescent="0.25">
      <c r="A21" s="48" t="s">
        <v>12</v>
      </c>
      <c r="B21" s="50"/>
      <c r="C21" s="51">
        <f>(2+(0.0049*D12))</f>
        <v>2.7325499999999998</v>
      </c>
      <c r="D21" s="49" t="s">
        <v>14</v>
      </c>
    </row>
    <row r="22" spans="1:4" x14ac:dyDescent="0.25">
      <c r="A22" s="48" t="s">
        <v>29</v>
      </c>
      <c r="B22" s="50"/>
      <c r="C22" s="51">
        <f>(10+(D12/6))</f>
        <v>34.916666666666671</v>
      </c>
      <c r="D22" s="49" t="s">
        <v>30</v>
      </c>
    </row>
    <row r="23" spans="1:4" ht="15.75" thickBot="1" x14ac:dyDescent="0.3">
      <c r="A23" s="48" t="s">
        <v>34</v>
      </c>
      <c r="B23" s="50"/>
      <c r="C23" s="52">
        <f>D5*20+D7*20+D6*5+D8*10+D9*5+D10*5</f>
        <v>1850</v>
      </c>
      <c r="D23" s="49"/>
    </row>
    <row r="24" spans="1:4" ht="15.75" thickBot="1" x14ac:dyDescent="0.3">
      <c r="A24" s="20"/>
      <c r="B24" s="21"/>
      <c r="C24" s="22"/>
      <c r="D24" s="39"/>
    </row>
    <row r="25" spans="1:4" ht="30" x14ac:dyDescent="0.25">
      <c r="A25" s="23" t="s">
        <v>16</v>
      </c>
      <c r="B25" s="42" t="s">
        <v>15</v>
      </c>
      <c r="C25" s="24"/>
      <c r="D25" s="40"/>
    </row>
    <row r="26" spans="1:4" x14ac:dyDescent="0.25">
      <c r="A26" s="5" t="s">
        <v>6</v>
      </c>
      <c r="B26" s="26">
        <v>42</v>
      </c>
      <c r="C26" s="44">
        <f>0.5*D12*B26/30*C14</f>
        <v>104.65</v>
      </c>
      <c r="D26" s="41" t="s">
        <v>14</v>
      </c>
    </row>
    <row r="27" spans="1:4" x14ac:dyDescent="0.25">
      <c r="A27" s="5" t="s">
        <v>7</v>
      </c>
      <c r="B27" s="26">
        <v>84</v>
      </c>
      <c r="C27" s="44">
        <f>C26/6*B27/B26</f>
        <v>34.883333333333333</v>
      </c>
      <c r="D27" s="41" t="s">
        <v>14</v>
      </c>
    </row>
    <row r="28" spans="1:4" x14ac:dyDescent="0.25">
      <c r="A28" s="5" t="s">
        <v>8</v>
      </c>
      <c r="B28" s="26">
        <v>126</v>
      </c>
      <c r="C28" s="44">
        <f>C27/144*B28/B26</f>
        <v>0.72673611111111114</v>
      </c>
      <c r="D28" s="41" t="s">
        <v>14</v>
      </c>
    </row>
    <row r="29" spans="1:4" x14ac:dyDescent="0.25">
      <c r="A29" s="5" t="s">
        <v>9</v>
      </c>
      <c r="B29" s="26">
        <v>365</v>
      </c>
      <c r="C29" s="44">
        <f>MAX(0.1,C28/4320*B29/B26)</f>
        <v>0.1</v>
      </c>
      <c r="D29" s="41" t="s">
        <v>14</v>
      </c>
    </row>
    <row r="30" spans="1:4" ht="15.75" thickBot="1" x14ac:dyDescent="0.3">
      <c r="A30" s="15" t="s">
        <v>20</v>
      </c>
      <c r="B30" s="16"/>
      <c r="C30" s="43">
        <f>SUM(C26:C29)</f>
        <v>140.36006944444443</v>
      </c>
      <c r="D30" s="38" t="s">
        <v>14</v>
      </c>
    </row>
    <row r="31" spans="1:4" x14ac:dyDescent="0.25">
      <c r="A31" s="25"/>
      <c r="B31" s="7"/>
      <c r="C31" s="25"/>
      <c r="D31" s="25"/>
    </row>
    <row r="32" spans="1:4" x14ac:dyDescent="0.25">
      <c r="A32" s="25"/>
      <c r="B32" s="7"/>
      <c r="C32" s="25"/>
      <c r="D32" s="25"/>
    </row>
    <row r="33" spans="1:4" ht="15.75" thickBot="1" x14ac:dyDescent="0.3">
      <c r="A33" s="25"/>
      <c r="B33" s="7"/>
      <c r="C33" s="25"/>
      <c r="D33" s="25"/>
    </row>
    <row r="34" spans="1:4" ht="15" customHeight="1" x14ac:dyDescent="0.25">
      <c r="A34" s="53" t="s">
        <v>18</v>
      </c>
      <c r="B34" s="54"/>
      <c r="C34" s="54"/>
      <c r="D34" s="55"/>
    </row>
    <row r="35" spans="1:4" ht="15.75" customHeight="1" thickBot="1" x14ac:dyDescent="0.3">
      <c r="A35" s="56"/>
      <c r="B35" s="57"/>
      <c r="C35" s="57"/>
      <c r="D35" s="58"/>
    </row>
    <row r="36" spans="1:4" x14ac:dyDescent="0.25">
      <c r="A36" s="33" t="s">
        <v>4</v>
      </c>
      <c r="B36" s="18"/>
      <c r="C36" s="33" t="s">
        <v>10</v>
      </c>
      <c r="D36" s="33" t="s">
        <v>13</v>
      </c>
    </row>
    <row r="37" spans="1:4" x14ac:dyDescent="0.25">
      <c r="A37" s="12"/>
      <c r="B37" s="19"/>
      <c r="C37" s="10"/>
      <c r="D37" s="6"/>
    </row>
    <row r="38" spans="1:4" x14ac:dyDescent="0.25">
      <c r="A38" s="13" t="s">
        <v>2</v>
      </c>
      <c r="B38" s="19"/>
      <c r="C38" s="11">
        <f>(D12*0.01)+2</f>
        <v>3.4950000000000001</v>
      </c>
      <c r="D38" s="37" t="s">
        <v>19</v>
      </c>
    </row>
    <row r="39" spans="1:4" x14ac:dyDescent="0.25">
      <c r="A39" s="13" t="s">
        <v>3</v>
      </c>
      <c r="B39" s="27"/>
      <c r="C39" s="45">
        <f>(2+(0.0049*D12))</f>
        <v>2.7325499999999998</v>
      </c>
      <c r="D39" s="37" t="s">
        <v>14</v>
      </c>
    </row>
    <row r="40" spans="1:4" ht="15.75" thickBot="1" x14ac:dyDescent="0.3">
      <c r="A40" s="15" t="s">
        <v>5</v>
      </c>
      <c r="B40" s="28"/>
      <c r="C40" s="17">
        <v>1</v>
      </c>
      <c r="D40" s="38" t="s">
        <v>21</v>
      </c>
    </row>
  </sheetData>
  <mergeCells count="10">
    <mergeCell ref="A34:D35"/>
    <mergeCell ref="A7:C7"/>
    <mergeCell ref="A2:D3"/>
    <mergeCell ref="A16:D17"/>
    <mergeCell ref="A4:C4"/>
    <mergeCell ref="A5:C5"/>
    <mergeCell ref="A8:C8"/>
    <mergeCell ref="A10:C10"/>
    <mergeCell ref="A6:C6"/>
    <mergeCell ref="A9:C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eG Manager &amp; Database Sizing</vt:lpstr>
    </vt:vector>
  </TitlesOfParts>
  <Company>eG Innovations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Raja</dc:creator>
  <cp:lastModifiedBy>priya</cp:lastModifiedBy>
  <cp:lastPrinted>2011-07-21T07:19:33Z</cp:lastPrinted>
  <dcterms:created xsi:type="dcterms:W3CDTF">2010-12-17T10:55:02Z</dcterms:created>
  <dcterms:modified xsi:type="dcterms:W3CDTF">2016-11-01T12:05:38Z</dcterms:modified>
</cp:coreProperties>
</file>